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.การเงิน\1.เงินเดือน\ITA\OIT68\OIT 68 การเงิน\"/>
    </mc:Choice>
  </mc:AlternateContent>
  <xr:revisionPtr revIDLastSave="0" documentId="13_ncr:1_{F57DED02-09A0-46AA-B35E-349442D179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3" r:id="rId1"/>
  </sheets>
  <definedNames>
    <definedName name="_xlnm.Print_Area" localSheetId="0">Sheet2!$A$1:$J$35</definedName>
    <definedName name="_xlnm.Print_Titles" localSheetId="0">Sheet2!$3:$4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D26" i="3"/>
  <c r="D25" i="3"/>
  <c r="D24" i="3"/>
  <c r="D23" i="3"/>
  <c r="D22" i="3"/>
  <c r="D21" i="3"/>
  <c r="D20" i="3"/>
  <c r="D19" i="3"/>
  <c r="D18" i="3"/>
  <c r="D12" i="3"/>
  <c r="D29" i="3" l="1"/>
  <c r="D17" i="3"/>
  <c r="D16" i="3"/>
  <c r="D15" i="3"/>
  <c r="D14" i="3"/>
  <c r="D13" i="3"/>
</calcChain>
</file>

<file path=xl/sharedStrings.xml><?xml version="1.0" encoding="utf-8"?>
<sst xmlns="http://schemas.openxmlformats.org/spreadsheetml/2006/main" count="174" uniqueCount="79">
  <si>
    <t>ที่</t>
  </si>
  <si>
    <t>ชื่อโครงการ/กิจกรรม</t>
  </si>
  <si>
    <t>งบประมาณ/แหล่งที่จัดสรร/สนับสนุน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</si>
  <si>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</si>
  <si>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</si>
  <si>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</si>
  <si>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</si>
  <si>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</si>
  <si>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</si>
  <si>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</si>
  <si>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</si>
  <si>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สนับสนุนชุดมวลชลสัมพันธ์ระหว่างออกปฏิบัติหน้าที่ อาหารกลางวันและค่าตอบแทน</t>
  </si>
  <si>
    <t>ค่าตอบแทนให้ข้าราชการที่ทำงานนอกเวลา</t>
  </si>
  <si>
    <t xml:space="preserve">กิจกรรมบังคับใช้กฎหมายต่างๆ </t>
  </si>
  <si>
    <t>ค่าตอบแทนพยาน</t>
  </si>
  <si>
    <t>ค่าตอบแทนนักจิตวิทยา</t>
  </si>
  <si>
    <t>ค่าตอบแทนชันสูตรพลิกศพ</t>
  </si>
  <si>
    <t>เบิกจ่ายให้ ก็สำรองจ่าง ที่พักยานพนหะ</t>
  </si>
  <si>
    <t>ตอบแทน ค่าส่งหมายเรียกให้ผู้ส่งสาร</t>
  </si>
  <si>
    <t>ค่าจ้างแรงงานในการก่อสร้าง พัฒนาปรับปรุง</t>
  </si>
  <si>
    <t>ค่าใช้จ่ายวัสดุสำนักงาน ใน โรงพัก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</si>
  <si>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</si>
  <si>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</si>
  <si>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</si>
  <si>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ค่าน้ำ ค่าไฟ และสาธารณูปโภคต่างๆของโรงพักฯ</t>
  </si>
  <si>
    <t>ค่าซ่อมแซมต่างๆ</t>
  </si>
  <si>
    <t>ค่าใช้จ่ายรายละเอียด ภายใน โรงพัก และค่าตอบแทน ต่างๆ</t>
  </si>
  <si>
    <t>กรวยยางที่ได้รับการจัดสรรมาใหม่ใช้ปฏิบัติหน้าที่ ด้านการจราจรเพื่อให้ผู้ใช้รถใช้ถนนมองเห็นชัดเจนขึ้น</t>
  </si>
  <si>
    <t>ค่าซ่อมแซม วัสดุอุปกรณ์ และของที่ชำรุด เพื่อ่ให้ใช้การได้ อีก</t>
  </si>
  <si>
    <t>ได้รับการสานสัมพันธ์กับประชาชนในชุมชน ประชาชนกล้าเปิดเผยข้อมูลที่ทางราชการต้องการมากขึ้น  ซึ่งได้เข้าถึงชุมชมชนโดยการลงพื้นที่ทำกิจกรรม</t>
  </si>
  <si>
    <t>ค่าตอบแทนให้ข้าราชการที่ทำงานนอกเวลา ลดภาระงานค้างมากขึ้น เป็นขวัญและกำลังใจให้กับข้าราชการ</t>
  </si>
  <si>
    <t>เพื่อเป็นการตอบแทนแก่ประชาชนผู้ที่จะมาเป็นพยานได้ให้ข้อมูล ชัดเจนถูกต้อง ยิ่งขึ้น</t>
  </si>
  <si>
    <t>ค่าคุ้มครองพยาน</t>
  </si>
  <si>
    <t>เพื่อป้องกันการทำร้ายร่างกายประชาชน ผู้ที่จะมาเป็นพยาน ต้องได้รับความปลอดภัยต่อร่างกายและทรัพย์สิน</t>
  </si>
  <si>
    <t>เพื่อเป็นค่าตอบแทนนักจิตวิทยา ให้แก่คดีเยาวชน</t>
  </si>
  <si>
    <t>เพือเป็นค่าตอบแทนเจ้าหน้าที่ชันสูตรพลิกศพ ในการปฏิบัติหน้าที่ ,เพื่อให้งานการชันสูตรพลิกศพ ดียิ่งขึ้น</t>
  </si>
  <si>
    <t>เพื่อตอบแทนให้ผู้ส่งสารหมายเรียก ไปยัง ผู้มีหมายเรียก เร็วยิ่งขึ้น</t>
  </si>
  <si>
    <t>เพื่อตอบแทนเบิกจ่ายให้ แก่ผู้ออกเดินทางและสำรองจ่าย ที่พักยานพนหะ ในการปฏิบัติหน้าที่ราชการ</t>
  </si>
  <si>
    <t>เพื่อซ่อมแซมยานพาหนะของหลวง เปลี่ยนอะไหล่ให้อยู่สภาพดี และคงใช้ได้ตลอด</t>
  </si>
  <si>
    <t>ค่าจ้างแรงงานในการก่อสร้าง พัฒนาปรับปรุง สถานที่ทำการ เพื่อให้ คงสภาพใช้การได้ดี</t>
  </si>
  <si>
    <t>เพื่อเป็นประโยชน์กับทางราชการในการใช้ยานพาหนะเป็นเชื้อเพลิงจ่ายให้กับผู้ที่เบิกรถทางราชการ ใช้ออกปฏิบัติหน้าที่ในพื้นที่แต่ละเดือน</t>
  </si>
  <si>
    <t>เพื่อให้ค่าอาหารแก่ผู้ต้องหา ของแต่ละประจำวัน</t>
  </si>
  <si>
    <t>โครงการการบังคับใช้กฎหมาย อำนวยความยุติธรรม และบริการประชาชน กิจกรรม การบังคับใช้กฎหมาย และบริการประชาชน</t>
  </si>
  <si>
    <t>เป้าหมาย/วิธีดำเนินการ</t>
  </si>
  <si>
    <t>ระยะเวลา
ดำเนินการ</t>
  </si>
  <si>
    <t>ตรวจแล้วถูกต้อง</t>
  </si>
  <si>
    <t>พันตำรวจโท</t>
  </si>
  <si>
    <t>( วสัน  รักชาติพานิช  )</t>
  </si>
  <si>
    <t xml:space="preserve">         สารวัตรใหญ่สถานีตำรวจภูธรตุยง จังหวัดปัตตานี</t>
  </si>
  <si>
    <t>สนับสนุนการดำเนินงานของพนักงานสอบสวน</t>
  </si>
  <si>
    <t>เพื่อเป็นค่าใช้จ่ายในการสนับสนุนการดำเนินงานของพนักงานสอบสวน</t>
  </si>
  <si>
    <t>โครงการสร้างเครือข่ายการมีส่วนร่วมของประชาชนในการป้องกันอาชญากรรมระดับตำบล</t>
  </si>
  <si>
    <t>ประชาชนมีส่วนร่วมนการป้องกันอาชญากรรมระดับตำบล</t>
  </si>
  <si>
    <t>ประชาชนเข้าร่วมการจัดอบรมและสามารถมีส่วนร่วมนการป้องกันอาชญากรรมระดับตำบล</t>
  </si>
  <si>
    <t>ภารกิจงานชุมชนสัมพันธ์</t>
  </si>
  <si>
    <t>ซ่อมแซมยานพหนะของหลวง เปลี่ยนอะไหล่</t>
  </si>
  <si>
    <t>ค่าใช้จ่ายวัสดุ อุปกรณ์สำนักงาน สภ.ตุยง</t>
  </si>
  <si>
    <t>เพื่อเป็นค่าตอบแทนเจ้าหน้าที่ในการรักษาความปลอดภัย อำนวยความสะดวกการจราจรและภารกิจการให้ความช่วยเหลือผู้ประสบภัย</t>
  </si>
  <si>
    <t>ภารกิจรักษาความปลอดภัย อำนวยความสะดวกการจราจรและภารกิจการให้ความช่วยเหลือผู้ประสบภัย</t>
  </si>
  <si>
    <t>รักษาความปลอดภัย อำนวยความสะดวกการจราจรและภารกิจการให้ความช่วยเหลือผู้ประสบภัย</t>
  </si>
  <si>
    <t>เพื่อเป็นค่าน้ำ ค่าไฟ และสาธารณูปโภคต่างๆของสภ.ตุยง การปฏิบัติภารกิจ ในสำนักงานฝ่ายอำนวยการ ของสภ.ตุยง</t>
  </si>
  <si>
    <r>
      <t xml:space="preserve">  แผนการใช้จ่ายงบประมาณ สถานีตำรวจภูธรตุยง
</t>
    </r>
    <r>
      <rPr>
        <sz val="18"/>
        <rFont val="TH SarabunIT๙"/>
        <family val="2"/>
      </rPr>
      <t xml:space="preserve">ประจำปีงบประมาณ พ.ศ. </t>
    </r>
    <r>
      <rPr>
        <sz val="18"/>
        <rFont val="TH SarabunPSK"/>
        <family val="2"/>
      </rPr>
      <t>2568</t>
    </r>
    <r>
      <rPr>
        <sz val="18"/>
        <rFont val="TH SarabunIT๙"/>
        <family val="2"/>
      </rPr>
      <t xml:space="preserve"> ไตรมาสที่ </t>
    </r>
    <r>
      <rPr>
        <sz val="18"/>
        <rFont val="TH SarabunPSK"/>
        <family val="2"/>
      </rPr>
      <t>1 - 4</t>
    </r>
    <r>
      <rPr>
        <sz val="18"/>
        <rFont val="TH SarabunIT๙"/>
        <family val="2"/>
      </rPr>
      <t xml:space="preserve"> (ตุลาคม</t>
    </r>
    <r>
      <rPr>
        <sz val="18"/>
        <rFont val="TH SarabunPSK"/>
        <family val="2"/>
      </rPr>
      <t xml:space="preserve"> 2567</t>
    </r>
    <r>
      <rPr>
        <sz val="18"/>
        <rFont val="TH SarabunIT๙"/>
        <family val="2"/>
      </rPr>
      <t xml:space="preserve"> - กันยายน </t>
    </r>
    <r>
      <rPr>
        <sz val="18"/>
        <rFont val="TH SarabunPSK"/>
        <family val="2"/>
      </rPr>
      <t>2568</t>
    </r>
    <r>
      <rPr>
        <sz val="18"/>
        <rFont val="TH SarabunIT๙"/>
        <family val="2"/>
      </rPr>
      <t xml:space="preserve">)
ข้อมูล ณ </t>
    </r>
    <r>
      <rPr>
        <sz val="18"/>
        <rFont val="TH SarabunPSK"/>
        <family val="2"/>
      </rPr>
      <t>31</t>
    </r>
    <r>
      <rPr>
        <sz val="18"/>
        <rFont val="TH SarabunIT๙"/>
        <family val="2"/>
      </rPr>
      <t xml:space="preserve"> มีนาคม </t>
    </r>
    <r>
      <rPr>
        <sz val="18"/>
        <rFont val="TH SarabunPSK"/>
        <family val="2"/>
      </rPr>
      <t>2568</t>
    </r>
  </si>
  <si>
    <r>
      <rPr>
        <sz val="14"/>
        <rFont val="TH SarabunPSK"/>
        <family val="2"/>
      </rPr>
      <t>3.1</t>
    </r>
    <r>
      <rPr>
        <sz val="14"/>
        <rFont val="TH SarabunIT๙"/>
        <family val="2"/>
      </rPr>
      <t xml:space="preserve"> ค่า OT</t>
    </r>
  </si>
  <si>
    <r>
      <rPr>
        <sz val="14"/>
        <rFont val="TH SarabunPSK"/>
        <family val="2"/>
      </rPr>
      <t>3.2</t>
    </r>
    <r>
      <rPr>
        <sz val="14"/>
        <rFont val="TH SarabunIT๙"/>
        <family val="2"/>
      </rPr>
      <t xml:space="preserve"> ค่าตอบแทนพยาน</t>
    </r>
  </si>
  <si>
    <r>
      <rPr>
        <sz val="14"/>
        <rFont val="TH SarabunPSK"/>
        <family val="2"/>
      </rPr>
      <t>3.3</t>
    </r>
    <r>
      <rPr>
        <sz val="14"/>
        <rFont val="TH SarabunIT๙"/>
        <family val="2"/>
      </rPr>
      <t xml:space="preserve"> คุ้มครองพยาน</t>
    </r>
  </si>
  <si>
    <r>
      <rPr>
        <sz val="14"/>
        <rFont val="TH SarabunPSK"/>
        <family val="2"/>
      </rPr>
      <t>3.4</t>
    </r>
    <r>
      <rPr>
        <sz val="14"/>
        <rFont val="TH SarabunIT๙"/>
        <family val="2"/>
      </rPr>
      <t xml:space="preserve"> ตอบแทนนักจิตวิทยา</t>
    </r>
  </si>
  <si>
    <r>
      <rPr>
        <sz val="14"/>
        <rFont val="TH SarabunPSK"/>
        <family val="2"/>
      </rPr>
      <t>3.5</t>
    </r>
    <r>
      <rPr>
        <sz val="14"/>
        <rFont val="TH SarabunIT๙"/>
        <family val="2"/>
      </rPr>
      <t xml:space="preserve"> ชันสูตรพลิกศพ</t>
    </r>
  </si>
  <si>
    <r>
      <rPr>
        <sz val="14"/>
        <rFont val="TH SarabunPSK"/>
        <family val="2"/>
      </rPr>
      <t>3.6</t>
    </r>
    <r>
      <rPr>
        <sz val="14"/>
        <rFont val="TH SarabunIT๙"/>
        <family val="2"/>
      </rPr>
      <t xml:space="preserve"> คชจ.ส่งหมายเรียกพยาน</t>
    </r>
  </si>
  <si>
    <r>
      <rPr>
        <sz val="14"/>
        <rFont val="TH SarabunPSK"/>
        <family val="2"/>
      </rPr>
      <t>3.7</t>
    </r>
    <r>
      <rPr>
        <sz val="14"/>
        <rFont val="TH SarabunIT๙"/>
        <family val="2"/>
      </rPr>
      <t xml:space="preserve"> เบี้ยเลี้ยง ที่พัก พาหนะ</t>
    </r>
  </si>
  <si>
    <r>
      <rPr>
        <sz val="14"/>
        <rFont val="TH SarabunPSK"/>
        <family val="2"/>
      </rPr>
      <t>3.8</t>
    </r>
    <r>
      <rPr>
        <sz val="14"/>
        <rFont val="TH SarabunIT๙"/>
        <family val="2"/>
      </rPr>
      <t xml:space="preserve"> ซ่อมแซมพาหนะ</t>
    </r>
  </si>
  <si>
    <r>
      <rPr>
        <sz val="14"/>
        <rFont val="TH SarabunPSK"/>
        <family val="2"/>
      </rPr>
      <t>3.9</t>
    </r>
    <r>
      <rPr>
        <sz val="14"/>
        <rFont val="TH SarabunIT๙"/>
        <family val="2"/>
      </rPr>
      <t xml:space="preserve"> จ้างเหมา (บริการ+สะอาด)</t>
    </r>
  </si>
  <si>
    <r>
      <rPr>
        <sz val="14"/>
        <rFont val="TH SarabunPSK"/>
        <family val="2"/>
      </rPr>
      <t>3.10</t>
    </r>
    <r>
      <rPr>
        <sz val="14"/>
        <rFont val="TH SarabunIT๙"/>
        <family val="2"/>
      </rPr>
      <t xml:space="preserve"> วัสดุ สำนักงาน</t>
    </r>
  </si>
  <si>
    <r>
      <rPr>
        <sz val="14"/>
        <rFont val="TH SarabunPSK"/>
        <family val="2"/>
      </rPr>
      <t>3.11</t>
    </r>
    <r>
      <rPr>
        <sz val="14"/>
        <rFont val="TH SarabunIT๙"/>
        <family val="2"/>
      </rPr>
      <t xml:space="preserve"> วัสดุน้ำมัน เชื้อเพลิง</t>
    </r>
  </si>
  <si>
    <r>
      <rPr>
        <sz val="14"/>
        <rFont val="TH SarabunPSK"/>
        <family val="2"/>
      </rPr>
      <t>3.12</t>
    </r>
    <r>
      <rPr>
        <sz val="14"/>
        <rFont val="TH SarabunIT๙"/>
        <family val="2"/>
      </rPr>
      <t xml:space="preserve"> วัสดุจราจร</t>
    </r>
  </si>
  <si>
    <r>
      <rPr>
        <sz val="14"/>
        <rFont val="TH SarabunPSK"/>
        <family val="2"/>
      </rPr>
      <t>3.13</t>
    </r>
    <r>
      <rPr>
        <sz val="14"/>
        <rFont val="TH SarabunIT๙"/>
        <family val="2"/>
      </rPr>
      <t xml:space="preserve"> อาหาร ผู้ต้องหา</t>
    </r>
  </si>
  <si>
    <r>
      <rPr>
        <sz val="14"/>
        <rFont val="TH SarabunPSK"/>
        <family val="2"/>
      </rPr>
      <t>3.14</t>
    </r>
    <r>
      <rPr>
        <sz val="14"/>
        <rFont val="TH SarabunIT๙"/>
        <family val="2"/>
      </rPr>
      <t xml:space="preserve"> ค่าสาธารณูปโภค</t>
    </r>
  </si>
  <si>
    <r>
      <rPr>
        <sz val="14"/>
        <rFont val="TH SarabunPSK"/>
        <family val="2"/>
      </rPr>
      <t>3.15</t>
    </r>
    <r>
      <rPr>
        <sz val="14"/>
        <rFont val="TH SarabunIT๙"/>
        <family val="2"/>
      </rPr>
      <t xml:space="preserve"> งบปฏิรูป วัสดุ พงส.</t>
    </r>
  </si>
  <si>
    <r>
      <rPr>
        <sz val="14"/>
        <rFont val="TH SarabunPSK"/>
        <family val="2"/>
      </rPr>
      <t>3.16</t>
    </r>
    <r>
      <rPr>
        <sz val="14"/>
        <rFont val="TH SarabunIT๙"/>
        <family val="2"/>
      </rPr>
      <t xml:space="preserve"> โครงการปฏิรูป</t>
    </r>
  </si>
  <si>
    <r>
      <rPr>
        <sz val="14"/>
        <color theme="1"/>
        <rFont val="TH SarabunPSK"/>
        <family val="2"/>
      </rPr>
      <t>1</t>
    </r>
    <r>
      <rPr>
        <sz val="14"/>
        <color theme="1"/>
        <rFont val="TH SarabunIT๙"/>
        <family val="2"/>
      </rPr>
      <t xml:space="preserve"> ตุลาคม</t>
    </r>
    <r>
      <rPr>
        <sz val="14"/>
        <color theme="1"/>
        <rFont val="TH SarabunPSK"/>
        <family val="2"/>
      </rPr>
      <t xml:space="preserve"> 2567</t>
    </r>
    <r>
      <rPr>
        <sz val="14"/>
        <color theme="1"/>
        <rFont val="TH SarabunIT๙"/>
        <family val="2"/>
      </rPr>
      <t xml:space="preserve">
ถึง </t>
    </r>
    <r>
      <rPr>
        <sz val="14"/>
        <color theme="1"/>
        <rFont val="TH SarabunPSK"/>
        <family val="2"/>
      </rPr>
      <t>30</t>
    </r>
    <r>
      <rPr>
        <sz val="14"/>
        <color theme="1"/>
        <rFont val="TH SarabunIT๙"/>
        <family val="2"/>
      </rPr>
      <t xml:space="preserve"> กันยายน </t>
    </r>
    <r>
      <rPr>
        <sz val="14"/>
        <color theme="1"/>
        <rFont val="TH SarabunPSK"/>
        <family val="2"/>
      </rPr>
      <t>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</si>
</sst>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20"/>
      <name val="TH SarabunIT๙"/>
      <family val="2"/>
    </font>
    <font>
      <sz val="18"/>
      <name val="TH SarabunIT๙"/>
      <family val="2"/>
    </font>
    <font>
      <sz val="11"/>
      <color theme="1"/>
      <name val="TH SarabunIT๙"/>
      <family val="2"/>
    </font>
    <font>
      <sz val="20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3" xfId="1" applyNumberFormat="1" applyFont="1" applyFill="1" applyBorder="1" applyAlignment="1">
      <alignment horizontal="right" vertical="top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quotePrefix="1" applyFont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4" fontId="15" fillId="0" borderId="5" xfId="0" applyNumberFormat="1" applyFont="1" applyBorder="1" applyAlignment="1">
      <alignment horizontal="right" vertical="top"/>
    </xf>
    <xf numFmtId="0" fontId="15" fillId="0" borderId="5" xfId="0" quotePrefix="1" applyFont="1" applyBorder="1" applyAlignment="1">
      <alignment horizontal="right" vertical="top"/>
    </xf>
    <xf numFmtId="0" fontId="15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4" fontId="15" fillId="0" borderId="0" xfId="0" applyNumberFormat="1" applyFont="1" applyAlignment="1">
      <alignment horizontal="right" vertical="top"/>
    </xf>
    <xf numFmtId="0" fontId="15" fillId="0" borderId="0" xfId="0" quotePrefix="1" applyFont="1" applyAlignment="1">
      <alignment horizontal="right" vertical="top"/>
    </xf>
    <xf numFmtId="0" fontId="15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quotePrefix="1" applyFont="1" applyBorder="1" applyAlignment="1">
      <alignment horizontal="right" vertical="top"/>
    </xf>
    <xf numFmtId="0" fontId="14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quotePrefix="1" applyFont="1" applyBorder="1" applyAlignment="1">
      <alignment horizontal="right" vertical="top"/>
    </xf>
    <xf numFmtId="0" fontId="1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4" xfId="0" quotePrefix="1" applyFont="1" applyBorder="1" applyAlignment="1">
      <alignment horizontal="right" vertical="top"/>
    </xf>
    <xf numFmtId="0" fontId="14" fillId="0" borderId="4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3" fillId="0" borderId="6" xfId="0" applyFont="1" applyBorder="1" applyAlignment="1">
      <alignment vertical="center"/>
    </xf>
    <xf numFmtId="0" fontId="15" fillId="0" borderId="4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/>
    </xf>
    <xf numFmtId="0" fontId="12" fillId="2" borderId="1" xfId="0" quotePrefix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193302</xdr:colOff>
      <xdr:row>29</xdr:row>
      <xdr:rowOff>138953</xdr:rowOff>
    </xdr:from>
    <xdr:to>
      <xdr:col>9</xdr:col>
      <xdr:colOff>228355</xdr:colOff>
      <xdr:row>32</xdr:row>
      <xdr:rowOff>142969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058C430-0BCE-48AE-9AEF-F726DDB2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1449" y="22730012"/>
          <a:ext cx="1771965" cy="77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1FA4-C4E9-46B0-81F7-7FE24922188B}">
  <dimension ref="A1:J34"/>
  <sheetViews>
    <sheetView tabSelected="1" view="pageBreakPreview" topLeftCell="A19" zoomScale="85" zoomScaleNormal="70" zoomScaleSheetLayoutView="85" zoomScalePageLayoutView="85" workbookViewId="0">
      <selection activeCell="D18" sqref="D18"/>
    </sheetView>
  </sheetViews>
  <sheetFormatPr defaultRowHeight="15" x14ac:dyDescent="0.2"/>
  <cols>
    <col min="1" max="1" width="4.25" style="15" bestFit="1" customWidth="1"/>
    <col min="2" max="2" width="25.25" style="12" customWidth="1"/>
    <col min="3" max="3" width="28" style="12" customWidth="1"/>
    <col min="4" max="4" width="12.375" style="12" bestFit="1" customWidth="1"/>
    <col min="5" max="8" width="7.875" style="12" customWidth="1"/>
    <col min="9" max="9" width="14.875" style="15" bestFit="1" customWidth="1"/>
    <col min="10" max="10" width="20.75" style="12" customWidth="1"/>
    <col min="11" max="16384" width="9" style="12"/>
  </cols>
  <sheetData>
    <row r="1" spans="1:10" ht="92.25" customHeight="1" x14ac:dyDescent="0.2">
      <c r="A1" s="11" t="s">
        <v>61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">
      <c r="A2" s="13"/>
      <c r="B2" s="14"/>
      <c r="C2" s="14"/>
    </row>
    <row r="3" spans="1:10" ht="24" customHeight="1" x14ac:dyDescent="0.2">
      <c r="A3" s="16" t="s">
        <v>0</v>
      </c>
      <c r="B3" s="16" t="s">
        <v>1</v>
      </c>
      <c r="C3" s="16" t="s">
        <v>43</v>
      </c>
      <c r="D3" s="17" t="s">
        <v>2</v>
      </c>
      <c r="E3" s="17"/>
      <c r="F3" s="17"/>
      <c r="G3" s="17"/>
      <c r="H3" s="17"/>
      <c r="I3" s="18" t="s">
        <v>44</v>
      </c>
      <c r="J3" s="17" t="s">
        <v>3</v>
      </c>
    </row>
    <row r="4" spans="1:10" s="21" customFormat="1" ht="37.5" x14ac:dyDescent="0.2">
      <c r="A4" s="16"/>
      <c r="B4" s="16"/>
      <c r="C4" s="16"/>
      <c r="D4" s="19" t="s">
        <v>4</v>
      </c>
      <c r="E4" s="20" t="s">
        <v>5</v>
      </c>
      <c r="F4" s="19" t="s">
        <v>6</v>
      </c>
      <c r="G4" s="19" t="s">
        <v>7</v>
      </c>
      <c r="H4" s="19" t="s">
        <v>8</v>
      </c>
      <c r="I4" s="17"/>
      <c r="J4" s="17"/>
    </row>
    <row r="5" spans="1:10" s="26" customFormat="1" ht="65.25" x14ac:dyDescent="0.2">
      <c r="A5" s="1">
        <v>1</v>
      </c>
      <c r="B5" s="22" t="s">
        <v>51</v>
      </c>
      <c r="C5" s="23" t="s">
        <v>52</v>
      </c>
      <c r="D5" s="2">
        <v>15000</v>
      </c>
      <c r="E5" s="24" t="s">
        <v>9</v>
      </c>
      <c r="F5" s="24" t="s">
        <v>9</v>
      </c>
      <c r="G5" s="24" t="s">
        <v>9</v>
      </c>
      <c r="H5" s="24" t="s">
        <v>9</v>
      </c>
      <c r="I5" s="25" t="s">
        <v>78</v>
      </c>
      <c r="J5" s="23" t="s">
        <v>53</v>
      </c>
    </row>
    <row r="6" spans="1:10" s="26" customFormat="1" ht="112.5" x14ac:dyDescent="0.2">
      <c r="A6" s="1">
        <v>2</v>
      </c>
      <c r="B6" s="22" t="s">
        <v>54</v>
      </c>
      <c r="C6" s="23" t="s">
        <v>11</v>
      </c>
      <c r="D6" s="2">
        <v>51700</v>
      </c>
      <c r="E6" s="24" t="s">
        <v>9</v>
      </c>
      <c r="F6" s="24" t="s">
        <v>9</v>
      </c>
      <c r="G6" s="24" t="s">
        <v>9</v>
      </c>
      <c r="H6" s="24" t="s">
        <v>9</v>
      </c>
      <c r="I6" s="25" t="s">
        <v>78</v>
      </c>
      <c r="J6" s="23" t="s">
        <v>29</v>
      </c>
    </row>
    <row r="7" spans="1:10" s="26" customFormat="1" ht="20.25" x14ac:dyDescent="0.2">
      <c r="A7" s="27"/>
      <c r="B7" s="28"/>
      <c r="C7" s="29"/>
      <c r="D7" s="30"/>
      <c r="E7" s="31"/>
      <c r="F7" s="31"/>
      <c r="G7" s="31"/>
      <c r="H7" s="31"/>
      <c r="I7" s="32"/>
      <c r="J7" s="29"/>
    </row>
    <row r="8" spans="1:10" s="26" customFormat="1" ht="20.25" x14ac:dyDescent="0.2">
      <c r="A8" s="33"/>
      <c r="B8" s="34"/>
      <c r="C8" s="35"/>
      <c r="D8" s="36"/>
      <c r="E8" s="37"/>
      <c r="F8" s="37"/>
      <c r="G8" s="37"/>
      <c r="H8" s="37"/>
      <c r="I8" s="38"/>
      <c r="J8" s="35"/>
    </row>
    <row r="9" spans="1:10" s="26" customFormat="1" ht="20.25" x14ac:dyDescent="0.2">
      <c r="A9" s="33"/>
      <c r="B9" s="34"/>
      <c r="C9" s="35"/>
      <c r="D9" s="36"/>
      <c r="E9" s="37"/>
      <c r="F9" s="37"/>
      <c r="G9" s="37"/>
      <c r="H9" s="37"/>
      <c r="I9" s="38"/>
      <c r="J9" s="35"/>
    </row>
    <row r="10" spans="1:10" s="26" customFormat="1" ht="20.25" x14ac:dyDescent="0.2">
      <c r="A10" s="33"/>
      <c r="B10" s="34"/>
      <c r="C10" s="35"/>
      <c r="D10" s="36"/>
      <c r="E10" s="37"/>
      <c r="F10" s="37"/>
      <c r="G10" s="37"/>
      <c r="H10" s="37"/>
      <c r="I10" s="38"/>
      <c r="J10" s="35"/>
    </row>
    <row r="11" spans="1:10" s="26" customFormat="1" ht="75" x14ac:dyDescent="0.2">
      <c r="A11" s="9">
        <v>3</v>
      </c>
      <c r="B11" s="39" t="s">
        <v>42</v>
      </c>
      <c r="C11" s="40" t="s">
        <v>13</v>
      </c>
      <c r="D11" s="5"/>
      <c r="E11" s="41"/>
      <c r="F11" s="41"/>
      <c r="G11" s="41"/>
      <c r="H11" s="41"/>
      <c r="I11" s="25" t="s">
        <v>78</v>
      </c>
      <c r="J11" s="40" t="s">
        <v>26</v>
      </c>
    </row>
    <row r="12" spans="1:10" s="26" customFormat="1" ht="75" x14ac:dyDescent="0.2">
      <c r="A12" s="10"/>
      <c r="B12" s="43" t="s">
        <v>62</v>
      </c>
      <c r="C12" s="44" t="s">
        <v>12</v>
      </c>
      <c r="D12" s="6">
        <f>561600+1123200+1123200</f>
        <v>2808000</v>
      </c>
      <c r="E12" s="45" t="s">
        <v>9</v>
      </c>
      <c r="F12" s="45" t="s">
        <v>9</v>
      </c>
      <c r="G12" s="45" t="s">
        <v>9</v>
      </c>
      <c r="H12" s="45" t="s">
        <v>9</v>
      </c>
      <c r="I12" s="25" t="s">
        <v>78</v>
      </c>
      <c r="J12" s="44" t="s">
        <v>30</v>
      </c>
    </row>
    <row r="13" spans="1:10" s="26" customFormat="1" ht="75" x14ac:dyDescent="0.2">
      <c r="A13" s="10"/>
      <c r="B13" s="43" t="s">
        <v>63</v>
      </c>
      <c r="C13" s="44" t="s">
        <v>14</v>
      </c>
      <c r="D13" s="6">
        <f>15800</f>
        <v>15800</v>
      </c>
      <c r="E13" s="45" t="s">
        <v>9</v>
      </c>
      <c r="F13" s="45" t="s">
        <v>9</v>
      </c>
      <c r="G13" s="45" t="s">
        <v>9</v>
      </c>
      <c r="H13" s="45" t="s">
        <v>9</v>
      </c>
      <c r="I13" s="25" t="s">
        <v>78</v>
      </c>
      <c r="J13" s="44" t="s">
        <v>31</v>
      </c>
    </row>
    <row r="14" spans="1:10" s="26" customFormat="1" ht="75" x14ac:dyDescent="0.2">
      <c r="A14" s="10"/>
      <c r="B14" s="43" t="s">
        <v>64</v>
      </c>
      <c r="C14" s="44" t="s">
        <v>32</v>
      </c>
      <c r="D14" s="6">
        <f>100</f>
        <v>100</v>
      </c>
      <c r="E14" s="45" t="s">
        <v>9</v>
      </c>
      <c r="F14" s="45"/>
      <c r="G14" s="45"/>
      <c r="H14" s="45"/>
      <c r="I14" s="25" t="s">
        <v>78</v>
      </c>
      <c r="J14" s="44" t="s">
        <v>33</v>
      </c>
    </row>
    <row r="15" spans="1:10" s="26" customFormat="1" ht="65.25" x14ac:dyDescent="0.2">
      <c r="A15" s="10"/>
      <c r="B15" s="43" t="s">
        <v>65</v>
      </c>
      <c r="C15" s="44" t="s">
        <v>15</v>
      </c>
      <c r="D15" s="6">
        <f>3300</f>
        <v>3300</v>
      </c>
      <c r="E15" s="45" t="s">
        <v>9</v>
      </c>
      <c r="F15" s="45" t="s">
        <v>9</v>
      </c>
      <c r="G15" s="45" t="s">
        <v>9</v>
      </c>
      <c r="H15" s="45" t="s">
        <v>9</v>
      </c>
      <c r="I15" s="25" t="s">
        <v>78</v>
      </c>
      <c r="J15" s="44" t="s">
        <v>34</v>
      </c>
    </row>
    <row r="16" spans="1:10" s="26" customFormat="1" ht="75" x14ac:dyDescent="0.2">
      <c r="A16" s="42"/>
      <c r="B16" s="47" t="s">
        <v>66</v>
      </c>
      <c r="C16" s="48" t="s">
        <v>16</v>
      </c>
      <c r="D16" s="4">
        <f>19800</f>
        <v>19800</v>
      </c>
      <c r="E16" s="49" t="s">
        <v>9</v>
      </c>
      <c r="F16" s="49" t="s">
        <v>9</v>
      </c>
      <c r="G16" s="49" t="s">
        <v>9</v>
      </c>
      <c r="H16" s="49" t="s">
        <v>9</v>
      </c>
      <c r="I16" s="25" t="s">
        <v>78</v>
      </c>
      <c r="J16" s="48" t="s">
        <v>35</v>
      </c>
    </row>
    <row r="17" spans="1:10" s="26" customFormat="1" ht="65.25" x14ac:dyDescent="0.2">
      <c r="A17" s="42"/>
      <c r="B17" s="43" t="s">
        <v>67</v>
      </c>
      <c r="C17" s="44" t="s">
        <v>18</v>
      </c>
      <c r="D17" s="7">
        <f>900</f>
        <v>900</v>
      </c>
      <c r="E17" s="45" t="s">
        <v>9</v>
      </c>
      <c r="F17" s="45" t="s">
        <v>9</v>
      </c>
      <c r="G17" s="45" t="s">
        <v>9</v>
      </c>
      <c r="H17" s="45" t="s">
        <v>9</v>
      </c>
      <c r="I17" s="53" t="s">
        <v>78</v>
      </c>
      <c r="J17" s="44" t="s">
        <v>36</v>
      </c>
    </row>
    <row r="18" spans="1:10" s="26" customFormat="1" ht="75" x14ac:dyDescent="0.2">
      <c r="A18" s="42"/>
      <c r="B18" s="43" t="s">
        <v>68</v>
      </c>
      <c r="C18" s="44" t="s">
        <v>17</v>
      </c>
      <c r="D18" s="6">
        <f>12000+24000+24000</f>
        <v>60000</v>
      </c>
      <c r="E18" s="45" t="s">
        <v>9</v>
      </c>
      <c r="F18" s="45" t="s">
        <v>9</v>
      </c>
      <c r="G18" s="45" t="s">
        <v>9</v>
      </c>
      <c r="H18" s="45" t="s">
        <v>9</v>
      </c>
      <c r="I18" s="25" t="s">
        <v>78</v>
      </c>
      <c r="J18" s="44" t="s">
        <v>37</v>
      </c>
    </row>
    <row r="19" spans="1:10" s="26" customFormat="1" ht="65.25" x14ac:dyDescent="0.2">
      <c r="A19" s="42"/>
      <c r="B19" s="43" t="s">
        <v>69</v>
      </c>
      <c r="C19" s="44" t="s">
        <v>55</v>
      </c>
      <c r="D19" s="6">
        <f>12900+12900+25800</f>
        <v>51600</v>
      </c>
      <c r="E19" s="45" t="s">
        <v>9</v>
      </c>
      <c r="F19" s="45" t="s">
        <v>9</v>
      </c>
      <c r="G19" s="45" t="s">
        <v>9</v>
      </c>
      <c r="H19" s="45" t="s">
        <v>9</v>
      </c>
      <c r="I19" s="25" t="s">
        <v>78</v>
      </c>
      <c r="J19" s="44" t="s">
        <v>38</v>
      </c>
    </row>
    <row r="20" spans="1:10" s="26" customFormat="1" ht="65.25" x14ac:dyDescent="0.2">
      <c r="A20" s="42"/>
      <c r="B20" s="43" t="s">
        <v>70</v>
      </c>
      <c r="C20" s="44" t="s">
        <v>19</v>
      </c>
      <c r="D20" s="6">
        <f>28550+28550+57100</f>
        <v>114200</v>
      </c>
      <c r="E20" s="45" t="s">
        <v>9</v>
      </c>
      <c r="F20" s="45" t="s">
        <v>9</v>
      </c>
      <c r="G20" s="45" t="s">
        <v>9</v>
      </c>
      <c r="H20" s="45" t="s">
        <v>9</v>
      </c>
      <c r="I20" s="25" t="s">
        <v>78</v>
      </c>
      <c r="J20" s="44" t="s">
        <v>39</v>
      </c>
    </row>
    <row r="21" spans="1:10" s="26" customFormat="1" ht="65.25" x14ac:dyDescent="0.2">
      <c r="A21" s="42"/>
      <c r="B21" s="51" t="s">
        <v>71</v>
      </c>
      <c r="C21" s="44" t="s">
        <v>20</v>
      </c>
      <c r="D21" s="6">
        <f>5000+5000+10000</f>
        <v>20000</v>
      </c>
      <c r="E21" s="45" t="s">
        <v>9</v>
      </c>
      <c r="F21" s="45" t="s">
        <v>9</v>
      </c>
      <c r="G21" s="45" t="s">
        <v>9</v>
      </c>
      <c r="H21" s="45" t="s">
        <v>9</v>
      </c>
      <c r="I21" s="25" t="s">
        <v>78</v>
      </c>
      <c r="J21" s="44" t="s">
        <v>56</v>
      </c>
    </row>
    <row r="22" spans="1:10" s="26" customFormat="1" ht="93.75" x14ac:dyDescent="0.2">
      <c r="A22" s="42"/>
      <c r="B22" s="50" t="s">
        <v>72</v>
      </c>
      <c r="C22" s="48" t="s">
        <v>21</v>
      </c>
      <c r="D22" s="4">
        <f>207900+813120+1122920</f>
        <v>2143940</v>
      </c>
      <c r="E22" s="49" t="s">
        <v>9</v>
      </c>
      <c r="F22" s="49" t="s">
        <v>9</v>
      </c>
      <c r="G22" s="49" t="s">
        <v>9</v>
      </c>
      <c r="H22" s="49" t="s">
        <v>9</v>
      </c>
      <c r="I22" s="25" t="s">
        <v>78</v>
      </c>
      <c r="J22" s="48" t="s">
        <v>40</v>
      </c>
    </row>
    <row r="23" spans="1:10" s="26" customFormat="1" ht="75" x14ac:dyDescent="0.2">
      <c r="A23" s="42"/>
      <c r="B23" s="51" t="s">
        <v>73</v>
      </c>
      <c r="C23" s="44" t="s">
        <v>22</v>
      </c>
      <c r="D23" s="6">
        <f>3550+3550+7200</f>
        <v>14300</v>
      </c>
      <c r="E23" s="41" t="s">
        <v>9</v>
      </c>
      <c r="F23" s="41" t="s">
        <v>9</v>
      </c>
      <c r="G23" s="41" t="s">
        <v>9</v>
      </c>
      <c r="H23" s="41" t="s">
        <v>9</v>
      </c>
      <c r="I23" s="25" t="s">
        <v>78</v>
      </c>
      <c r="J23" s="40" t="s">
        <v>27</v>
      </c>
    </row>
    <row r="24" spans="1:10" s="26" customFormat="1" ht="65.25" x14ac:dyDescent="0.2">
      <c r="A24" s="42"/>
      <c r="B24" s="51" t="s">
        <v>74</v>
      </c>
      <c r="C24" s="44" t="s">
        <v>23</v>
      </c>
      <c r="D24" s="6">
        <f>6350+6350+12700</f>
        <v>25400</v>
      </c>
      <c r="E24" s="45" t="s">
        <v>9</v>
      </c>
      <c r="F24" s="45" t="s">
        <v>9</v>
      </c>
      <c r="G24" s="45" t="s">
        <v>9</v>
      </c>
      <c r="H24" s="45" t="s">
        <v>9</v>
      </c>
      <c r="I24" s="25" t="s">
        <v>78</v>
      </c>
      <c r="J24" s="44" t="s">
        <v>41</v>
      </c>
    </row>
    <row r="25" spans="1:10" s="26" customFormat="1" ht="93.75" x14ac:dyDescent="0.2">
      <c r="A25" s="42"/>
      <c r="B25" s="51" t="s">
        <v>75</v>
      </c>
      <c r="C25" s="44" t="s">
        <v>24</v>
      </c>
      <c r="D25" s="6">
        <f>36750+73600</f>
        <v>110350</v>
      </c>
      <c r="E25" s="45" t="s">
        <v>9</v>
      </c>
      <c r="F25" s="45" t="s">
        <v>9</v>
      </c>
      <c r="G25" s="45" t="s">
        <v>9</v>
      </c>
      <c r="H25" s="45" t="s">
        <v>9</v>
      </c>
      <c r="I25" s="25" t="s">
        <v>78</v>
      </c>
      <c r="J25" s="44" t="s">
        <v>60</v>
      </c>
    </row>
    <row r="26" spans="1:10" s="52" customFormat="1" ht="65.25" x14ac:dyDescent="0.2">
      <c r="A26" s="42"/>
      <c r="B26" s="51" t="s">
        <v>76</v>
      </c>
      <c r="C26" s="44" t="s">
        <v>49</v>
      </c>
      <c r="D26" s="6">
        <f>6450+6450+12900</f>
        <v>25800</v>
      </c>
      <c r="E26" s="45" t="s">
        <v>9</v>
      </c>
      <c r="F26" s="45" t="s">
        <v>9</v>
      </c>
      <c r="G26" s="45" t="s">
        <v>9</v>
      </c>
      <c r="H26" s="45" t="s">
        <v>9</v>
      </c>
      <c r="I26" s="25" t="s">
        <v>78</v>
      </c>
      <c r="J26" s="44" t="s">
        <v>50</v>
      </c>
    </row>
    <row r="27" spans="1:10" s="26" customFormat="1" ht="65.25" x14ac:dyDescent="0.2">
      <c r="A27" s="46"/>
      <c r="B27" s="50" t="s">
        <v>77</v>
      </c>
      <c r="C27" s="48" t="s">
        <v>25</v>
      </c>
      <c r="D27" s="4">
        <f>33480+28020+61400</f>
        <v>122900</v>
      </c>
      <c r="E27" s="49" t="s">
        <v>9</v>
      </c>
      <c r="F27" s="49" t="s">
        <v>9</v>
      </c>
      <c r="G27" s="49" t="s">
        <v>9</v>
      </c>
      <c r="H27" s="49" t="s">
        <v>9</v>
      </c>
      <c r="I27" s="25" t="s">
        <v>78</v>
      </c>
      <c r="J27" s="48" t="s">
        <v>28</v>
      </c>
    </row>
    <row r="28" spans="1:10" s="26" customFormat="1" ht="93.75" x14ac:dyDescent="0.2">
      <c r="A28" s="8">
        <v>4</v>
      </c>
      <c r="B28" s="22" t="s">
        <v>58</v>
      </c>
      <c r="C28" s="48" t="s">
        <v>59</v>
      </c>
      <c r="D28" s="4">
        <v>49300</v>
      </c>
      <c r="E28" s="45" t="s">
        <v>9</v>
      </c>
      <c r="F28" s="45" t="s">
        <v>9</v>
      </c>
      <c r="G28" s="45" t="s">
        <v>9</v>
      </c>
      <c r="H28" s="24" t="s">
        <v>9</v>
      </c>
      <c r="I28" s="25" t="s">
        <v>78</v>
      </c>
      <c r="J28" s="23" t="s">
        <v>57</v>
      </c>
    </row>
    <row r="29" spans="1:10" s="26" customFormat="1" ht="21.75" x14ac:dyDescent="0.2">
      <c r="A29" s="54" t="s">
        <v>10</v>
      </c>
      <c r="B29" s="54"/>
      <c r="C29" s="55"/>
      <c r="D29" s="3">
        <f>SUM(D5:D28)</f>
        <v>5652390</v>
      </c>
      <c r="E29" s="56" t="s">
        <v>9</v>
      </c>
      <c r="F29" s="56" t="s">
        <v>9</v>
      </c>
      <c r="G29" s="56" t="s">
        <v>9</v>
      </c>
      <c r="H29" s="56" t="s">
        <v>9</v>
      </c>
      <c r="I29" s="57"/>
      <c r="J29" s="58"/>
    </row>
    <row r="30" spans="1:10" s="26" customFormat="1" ht="20.25" x14ac:dyDescent="0.2">
      <c r="A30" s="59"/>
      <c r="B30" s="60"/>
      <c r="C30" s="60"/>
      <c r="I30" s="21"/>
    </row>
    <row r="31" spans="1:10" s="26" customFormat="1" ht="20.25" x14ac:dyDescent="0.2">
      <c r="A31" s="61"/>
      <c r="B31" s="61"/>
      <c r="C31" s="61"/>
      <c r="G31" s="62" t="s">
        <v>45</v>
      </c>
      <c r="H31" s="62"/>
      <c r="I31" s="62"/>
    </row>
    <row r="32" spans="1:10" s="26" customFormat="1" ht="20.25" x14ac:dyDescent="0.2">
      <c r="A32" s="63"/>
      <c r="G32" s="21" t="s">
        <v>46</v>
      </c>
    </row>
    <row r="33" spans="1:10" ht="20.25" x14ac:dyDescent="0.2">
      <c r="A33" s="26"/>
      <c r="B33" s="26"/>
      <c r="C33" s="26"/>
      <c r="G33" s="62" t="s">
        <v>47</v>
      </c>
      <c r="H33" s="62"/>
      <c r="I33" s="62"/>
    </row>
    <row r="34" spans="1:10" ht="20.25" x14ac:dyDescent="0.2">
      <c r="F34" s="64" t="s">
        <v>48</v>
      </c>
      <c r="G34" s="64"/>
      <c r="H34" s="64"/>
      <c r="I34" s="64"/>
      <c r="J34" s="64"/>
    </row>
  </sheetData>
  <mergeCells count="15">
    <mergeCell ref="F34:J34"/>
    <mergeCell ref="G31:I31"/>
    <mergeCell ref="G33:I33"/>
    <mergeCell ref="D3:H3"/>
    <mergeCell ref="I3:I4"/>
    <mergeCell ref="J3:J4"/>
    <mergeCell ref="A1:J1"/>
    <mergeCell ref="A11:A15"/>
    <mergeCell ref="A16:A21"/>
    <mergeCell ref="A2:C2"/>
    <mergeCell ref="A29:B29"/>
    <mergeCell ref="C3:C4"/>
    <mergeCell ref="B3:B4"/>
    <mergeCell ref="A3:A4"/>
    <mergeCell ref="A22:A27"/>
  </mergeCells>
  <phoneticPr fontId="18" type="noConversion"/>
  <printOptions horizontalCentered="1"/>
  <pageMargins left="0.19685039370078741" right="0.19685039370078741" top="0.74803149606299213" bottom="0.39370078740157483" header="0" footer="0"/>
  <pageSetup paperSize="9" scale="98" orientation="landscape" horizontalDpi="4294967293" verticalDpi="0" r:id="rId1"/>
  <rowBreaks count="4" manualBreakCount="4">
    <brk id="10" max="16383" man="1"/>
    <brk id="16" max="9" man="1"/>
    <brk id="22" max="9" man="1"/>
    <brk id="2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นายพีรพันธ์ อรุณพันธุ์</cp:lastModifiedBy>
  <cp:lastPrinted>2025-06-27T04:39:24Z</cp:lastPrinted>
  <dcterms:created xsi:type="dcterms:W3CDTF">2023-05-23T03:37:48Z</dcterms:created>
  <dcterms:modified xsi:type="dcterms:W3CDTF">2025-06-27T04:40:16Z</dcterms:modified>
</cp:coreProperties>
</file>